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 พ.ต.ท.ศิลปชัย\งาน ตชส.พ.ต.ต.ศิลปชัย สวป.(ชส.) สน.ประชาชื่น\3. ITA\4.ITA 2569\OIT ปี 69\ตัวชี้วัดที่ 8 การเปิดเผยข้อมูล\O10 แผนการใช้จ่ายงบประมาณและการรายงานผล\แผนการใช้จ่ายประจำปี 2569\"/>
    </mc:Choice>
  </mc:AlternateContent>
  <xr:revisionPtr revIDLastSave="0" documentId="13_ncr:1_{FFDC6CD5-1753-4740-BA2A-66E0D89521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1" l="1"/>
  <c r="D60" i="1"/>
  <c r="D58" i="1"/>
  <c r="D56" i="1"/>
  <c r="D36" i="1"/>
  <c r="D75" i="1" l="1"/>
  <c r="D51" i="1"/>
  <c r="D42" i="1"/>
  <c r="D40" i="1"/>
  <c r="D32" i="1"/>
  <c r="D29" i="1"/>
  <c r="D21" i="1"/>
  <c r="D19" i="1"/>
  <c r="D17" i="1"/>
  <c r="D14" i="1"/>
  <c r="D12" i="1"/>
  <c r="D10" i="1"/>
  <c r="D8" i="1"/>
  <c r="D6" i="1"/>
</calcChain>
</file>

<file path=xl/sharedStrings.xml><?xml version="1.0" encoding="utf-8"?>
<sst xmlns="http://schemas.openxmlformats.org/spreadsheetml/2006/main" count="271" uniqueCount="167">
  <si>
    <t>ที่</t>
  </si>
  <si>
    <t>ชื่อโครงการ/กิจกรรม</t>
  </si>
  <si>
    <t>สตช.</t>
  </si>
  <si>
    <t>หน่วยงานภาครัฐ</t>
  </si>
  <si>
    <t>ภาคเอกชน</t>
  </si>
  <si>
    <t>อปท.</t>
  </si>
  <si>
    <t>อื่นๆ</t>
  </si>
  <si>
    <t>เป้าหมายวิธีดำเนินการ</t>
  </si>
  <si>
    <t>ระยะเวลาดำเนินการ</t>
  </si>
  <si>
    <t>ผลที่คาดว่าจะได้รับ</t>
  </si>
  <si>
    <t>งบประมาณ/แหล่งที่ได้จัดสรร/สนับสนุน</t>
  </si>
  <si>
    <r>
      <t>กิจกรรม</t>
    </r>
    <r>
      <rPr>
        <sz val="16"/>
        <color theme="1"/>
        <rFont val="TH SarabunIT๙"/>
        <family val="2"/>
      </rPr>
      <t xml:space="preserve"> การบังคับใช้กฎหมาย</t>
    </r>
  </si>
  <si>
    <t>เพื่อเป็นขวัญกำลังใจในการปฏิบัติ</t>
  </si>
  <si>
    <t>หน้าที่</t>
  </si>
  <si>
    <t>ยานพาหนะ</t>
  </si>
  <si>
    <t>และบริการประชาชน</t>
  </si>
  <si>
    <t>แผนการใช้จ่ายงบประมาณ สถานีตำรวจนครบาลประชาชื่น</t>
  </si>
  <si>
    <t>ยานพาหนะของทางราชการสามารถ</t>
  </si>
  <si>
    <t>ใช้งานได้ปกติ</t>
  </si>
  <si>
    <t>ทำความสะอาด</t>
  </si>
  <si>
    <t>พื้นที่ สถานที่ราชการ สะอาดและ</t>
  </si>
  <si>
    <t>อำนวยความสะดวกให้กับประชาชน</t>
  </si>
  <si>
    <t>5. ค่าน้ำมันเชื้อเพลิง</t>
  </si>
  <si>
    <t>4. ค่าจ้างเหมาบริการและ</t>
  </si>
  <si>
    <t>3. ซ่อมแซมยานพาหนะ</t>
  </si>
  <si>
    <t xml:space="preserve">2. ค่าเบี้ยเลี้ยง ที่พัก </t>
  </si>
  <si>
    <t>1. ค่าปฏิบัติงานนอกเวลา</t>
  </si>
  <si>
    <t>มีการตรวจพื้นที่มากขึ้น โดยไม่ต้อง</t>
  </si>
  <si>
    <t>กังวลว่าจะต้องจ่ายค่าน้ำมันโดย</t>
  </si>
  <si>
    <t>ใช้เงินส่วนตัว</t>
  </si>
  <si>
    <t>6. วัสดุสำนักงาน</t>
  </si>
  <si>
    <t>มีสิ่งอำนวยความสะดวกสำหรับ</t>
  </si>
  <si>
    <t>เจ้าหน้าที่ผู้ปฏิบัติ</t>
  </si>
  <si>
    <t>7. วัสดุจราจร</t>
  </si>
  <si>
    <t>8. วัสดุอาหารผู้ต้องหา</t>
  </si>
  <si>
    <t>ลดปัญหาเกิดข้อร้องเรียนผู้ต้องหา</t>
  </si>
  <si>
    <t>ฝากขังได้รับความเป็นธรรมและ</t>
  </si>
  <si>
    <t>ได้รับสิทธิมนุษยชน</t>
  </si>
  <si>
    <r>
      <t xml:space="preserve">และบริการประชาชน </t>
    </r>
    <r>
      <rPr>
        <b/>
        <sz val="16"/>
        <color theme="1"/>
        <rFont val="TH SarabunIT๙"/>
        <family val="2"/>
      </rPr>
      <t>รายการ</t>
    </r>
  </si>
  <si>
    <t>ค่าสาธารณูปโภค</t>
  </si>
  <si>
    <t>1. ค่าสาธารณูปโภค</t>
  </si>
  <si>
    <t>ประชาชนได้รับความสะดวก รวดเร็ว</t>
  </si>
  <si>
    <t>และมีความเป็นธรรม</t>
  </si>
  <si>
    <r>
      <t>โครงการ</t>
    </r>
    <r>
      <rPr>
        <sz val="16"/>
        <color theme="1"/>
        <rFont val="TH SarabunIT๙"/>
        <family val="2"/>
      </rPr>
      <t xml:space="preserve"> ปฏิรูประบบงานตำรวจ</t>
    </r>
  </si>
  <si>
    <r>
      <t>กิจกรรม</t>
    </r>
    <r>
      <rPr>
        <sz val="16"/>
        <color theme="1"/>
        <rFont val="TH SarabunIT๙"/>
        <family val="2"/>
      </rPr>
      <t xml:space="preserve"> การปฏิรูประบบงาน</t>
    </r>
  </si>
  <si>
    <t>สอบสวนและการบังคับใช้</t>
  </si>
  <si>
    <t>กฎหมาย</t>
  </si>
  <si>
    <t>1. ปฏิรูประบบงานตำรวจ</t>
  </si>
  <si>
    <t>ประชาชนและนักท่องเที่ยวที่มาเที่ยว</t>
  </si>
  <si>
    <t>ในพื้นที่ สน.ประชาชื่น มีความ</t>
  </si>
  <si>
    <t>ปลอดภัยและลดปัญหาการเกิด</t>
  </si>
  <si>
    <t>อาชญากรรมในท้องที่</t>
  </si>
  <si>
    <r>
      <t>กิจกรรม</t>
    </r>
    <r>
      <rPr>
        <sz val="16"/>
        <color theme="1"/>
        <rFont val="TH SarabunIT๙"/>
        <family val="2"/>
      </rPr>
      <t xml:space="preserve"> การรักษาความ</t>
    </r>
  </si>
  <si>
    <t>ปลอดภัยและให้บริการ</t>
  </si>
  <si>
    <t>นักท่องเที่ยว</t>
  </si>
  <si>
    <t>1. การรักษาความปลอดภัย</t>
  </si>
  <si>
    <t>และให้บริการนักท่องเที่ยว</t>
  </si>
  <si>
    <r>
      <t>โครงการ</t>
    </r>
    <r>
      <rPr>
        <sz val="16"/>
        <color theme="1"/>
        <rFont val="TH SarabunIT๙"/>
        <family val="2"/>
      </rPr>
      <t xml:space="preserve"> ปราบปรามการค้ายา</t>
    </r>
  </si>
  <si>
    <r>
      <t xml:space="preserve">เสพติด </t>
    </r>
    <r>
      <rPr>
        <b/>
        <sz val="16"/>
        <color theme="1"/>
        <rFont val="TH SarabunIT๙"/>
        <family val="2"/>
      </rPr>
      <t>กิจกรรม</t>
    </r>
    <r>
      <rPr>
        <sz val="16"/>
        <color theme="1"/>
        <rFont val="TH SarabunIT๙"/>
        <family val="2"/>
      </rPr>
      <t xml:space="preserve"> การป้องกัน</t>
    </r>
  </si>
  <si>
    <t>ปราบปราม สืบสวนผู้ผลิตและ</t>
  </si>
  <si>
    <r>
      <t xml:space="preserve">ค้ายาเสพติด </t>
    </r>
    <r>
      <rPr>
        <b/>
        <sz val="16"/>
        <color theme="1"/>
        <rFont val="TH SarabunIT๙"/>
        <family val="2"/>
      </rPr>
      <t>กิจกรรม</t>
    </r>
    <r>
      <rPr>
        <sz val="16"/>
        <color theme="1"/>
        <rFont val="TH SarabunIT๙"/>
        <family val="2"/>
      </rPr>
      <t xml:space="preserve"> การสกัด</t>
    </r>
  </si>
  <si>
    <t>กั้น ปราบปราม การผลิต การค้า</t>
  </si>
  <si>
    <t>ยาเสพติด</t>
  </si>
  <si>
    <t>1. โครงการบริหารจัดการสกัด</t>
  </si>
  <si>
    <t>กั้นยาเสพติด Heart Land</t>
  </si>
  <si>
    <t>ปัญหายาเสพติดในพื้นที่</t>
  </si>
  <si>
    <t>สน.ประชาชื่น ลดลง</t>
  </si>
  <si>
    <t>2. โครงการสลายโครงสร้าง</t>
  </si>
  <si>
    <t>เครือข่ายผู้มีอิทธิพล</t>
  </si>
  <si>
    <t>ป้องกันไม่ให้ผู้มีอิทธิพลในพื้นที่</t>
  </si>
  <si>
    <r>
      <t>กิจกรรม</t>
    </r>
    <r>
      <rPr>
        <sz val="16"/>
        <color theme="1"/>
        <rFont val="TH SarabunIT๙"/>
        <family val="2"/>
      </rPr>
      <t xml:space="preserve"> การถวายความปลอด</t>
    </r>
  </si>
  <si>
    <t>ภัยพระมหากษัตริย์และพระบรม</t>
  </si>
  <si>
    <r>
      <t xml:space="preserve">วงศานุวงศ์ </t>
    </r>
    <r>
      <rPr>
        <b/>
        <sz val="16"/>
        <color theme="1"/>
        <rFont val="TH SarabunIT๙"/>
        <family val="2"/>
      </rPr>
      <t>งบดำเนินงาน</t>
    </r>
    <r>
      <rPr>
        <sz val="16"/>
        <color theme="1"/>
        <rFont val="TH SarabunIT๙"/>
        <family val="2"/>
      </rPr>
      <t xml:space="preserve"> ค่าใช้</t>
    </r>
  </si>
  <si>
    <t>จ่ายในการสนับสนุนภารกิจด้าน</t>
  </si>
  <si>
    <t>การถวายความปลอดภัย</t>
  </si>
  <si>
    <t>1. งบดำเนินงาน ค่าใช้จ่ายใน</t>
  </si>
  <si>
    <t>การสนับสนุนภารกิจด้านการ</t>
  </si>
  <si>
    <t>ถวายความปลอดภัย</t>
  </si>
  <si>
    <t>ถวายความปลอดภัยพระมหากษัตริย์</t>
  </si>
  <si>
    <t>และพระบรมวงศานุวงศ์ทุกพระองค์</t>
  </si>
  <si>
    <t>ซึ่งเป็นหน้าที่หลักของสำนักงาน</t>
  </si>
  <si>
    <t>ตำรวจแห่งชาติ</t>
  </si>
  <si>
    <r>
      <t>โครงการ</t>
    </r>
    <r>
      <rPr>
        <sz val="16"/>
        <color theme="1"/>
        <rFont val="TH SarabunIT๙"/>
        <family val="2"/>
      </rPr>
      <t xml:space="preserve"> บังคับใช้กฎหมาย</t>
    </r>
  </si>
  <si>
    <t>อำนวยความยุติธรรมและ</t>
  </si>
  <si>
    <r>
      <t xml:space="preserve">บริการประชาชน </t>
    </r>
    <r>
      <rPr>
        <b/>
        <sz val="16"/>
        <color theme="1"/>
        <rFont val="TH SarabunIT๙"/>
        <family val="2"/>
      </rPr>
      <t>กิจกรรม</t>
    </r>
    <r>
      <rPr>
        <sz val="16"/>
        <color theme="1"/>
        <rFont val="TH SarabunIT๙"/>
        <family val="2"/>
      </rPr>
      <t xml:space="preserve"> การ</t>
    </r>
  </si>
  <si>
    <t>บังคับใช้กฎหมายและบริการ</t>
  </si>
  <si>
    <r>
      <t xml:space="preserve">ประชาชน </t>
    </r>
    <r>
      <rPr>
        <b/>
        <sz val="16"/>
        <color theme="1"/>
        <rFont val="TH SarabunIT๙"/>
        <family val="2"/>
      </rPr>
      <t>งบดำเนินงาน</t>
    </r>
    <r>
      <rPr>
        <sz val="16"/>
        <color theme="1"/>
        <rFont val="TH SarabunIT๙"/>
        <family val="2"/>
      </rPr>
      <t xml:space="preserve"> ค่า</t>
    </r>
  </si>
  <si>
    <t>ตอบแทน ใช้สอยและวัสดุ</t>
  </si>
  <si>
    <t>1. ค่าซ่อมแซมแบบเบื้องต้น</t>
  </si>
  <si>
    <t>เพื่อให้เกิดความถูกต้องแม่นยำ ของ</t>
  </si>
  <si>
    <t>เครื่องวัดแอลกอฮอล์ และเพื่อความ</t>
  </si>
  <si>
    <t>เป็นธรรมของผู้ทดสอบเครื่องวัด</t>
  </si>
  <si>
    <t>ระดับแอลกอฮอล์</t>
  </si>
  <si>
    <t>2. ค่าซ่อมแซมแบบยืนยันผล</t>
  </si>
  <si>
    <t>3. ค่าสอบเทียบแบบยืนยันผล</t>
  </si>
  <si>
    <t>4. ค่าวัสดุแบบยืนยันผล</t>
  </si>
  <si>
    <r>
      <t>งบรายจ่ายอื่น</t>
    </r>
    <r>
      <rPr>
        <sz val="16"/>
        <color theme="1"/>
        <rFont val="TH SarabunIT๙"/>
        <family val="2"/>
      </rPr>
      <t xml:space="preserve"> โครงการรณรงค์</t>
    </r>
  </si>
  <si>
    <t>ป้องกันและแก้ไขปัญหาอุบัติเหตุ</t>
  </si>
  <si>
    <t>ทางถนนช่วงเทศกาลสำคัญ</t>
  </si>
  <si>
    <t>ปีใหม่และสงกรานต์</t>
  </si>
  <si>
    <t>1. โครงการรณรงค์ป้องกัน</t>
  </si>
  <si>
    <t>และแก้ไขปัญหาอุบัติเหตุทาง</t>
  </si>
  <si>
    <t>ถนนช่วงเทศกาลสำคัญ</t>
  </si>
  <si>
    <t>เทศกาลปีใหม่และสงกรานต์</t>
  </si>
  <si>
    <t>ลดอุบัติเหตุในช่วงเทศกาลสำคัญ</t>
  </si>
  <si>
    <t>และประชาชนสามารถเดินทาง</t>
  </si>
  <si>
    <t>สัญจรได้สะดวกมากยิ่งขึ้น</t>
  </si>
  <si>
    <t>และบริการประชาชน งบดำเนิน</t>
  </si>
  <si>
    <r>
      <t xml:space="preserve">งาน </t>
    </r>
    <r>
      <rPr>
        <b/>
        <sz val="16"/>
        <color theme="1"/>
        <rFont val="TH SarabunIT๙"/>
        <family val="2"/>
      </rPr>
      <t>ค่าตอบแทน</t>
    </r>
    <r>
      <rPr>
        <sz val="16"/>
        <color theme="1"/>
        <rFont val="TH SarabunIT๙"/>
        <family val="2"/>
      </rPr>
      <t xml:space="preserve"> ใช้สอยและ</t>
    </r>
  </si>
  <si>
    <t>วัสดุ</t>
  </si>
  <si>
    <t>1. รายการน้ำมันรถเช่า</t>
  </si>
  <si>
    <t>เพิ่มประสิทธิภาพในการตรวจตรา</t>
  </si>
  <si>
    <t>พื้นที่ ลดปัญหาอาชญากรรมต่างๆ</t>
  </si>
  <si>
    <t>ที่อาจเกิดขึ้นในพื้นที่</t>
  </si>
  <si>
    <r>
      <t>โครงการ</t>
    </r>
    <r>
      <rPr>
        <sz val="16"/>
        <color theme="1"/>
        <rFont val="TH SarabunIT๙"/>
        <family val="2"/>
      </rPr>
      <t xml:space="preserve"> สร้างภูมิคุ้มกันและ</t>
    </r>
  </si>
  <si>
    <r>
      <t xml:space="preserve">ป้องกันยาเสพติด </t>
    </r>
    <r>
      <rPr>
        <b/>
        <sz val="16"/>
        <color theme="1"/>
        <rFont val="TH SarabunIT๙"/>
        <family val="2"/>
      </rPr>
      <t>งบรายจ่ายอื่น</t>
    </r>
  </si>
  <si>
    <t>รายการค่าใช้จ่ายโครงการ</t>
  </si>
  <si>
    <t>ตำรวจประสานโรงเรียน</t>
  </si>
  <si>
    <t>1. โครการ 1 ตำรวจ 1</t>
  </si>
  <si>
    <t>โรงเรียน</t>
  </si>
  <si>
    <t>นักเรียนได้รับความรู้และลดปัญหา</t>
  </si>
  <si>
    <t>นักเรียนใช้ยาเสพติด</t>
  </si>
  <si>
    <r>
      <t>ผลผลิต</t>
    </r>
    <r>
      <rPr>
        <sz val="16"/>
        <color theme="1"/>
        <rFont val="TH SarabunIT๙"/>
        <family val="2"/>
      </rPr>
      <t xml:space="preserve"> การบังคับใช้กฎหมาย</t>
    </r>
  </si>
  <si>
    <t>อำนวยความยุติธรรมและบริการ</t>
  </si>
  <si>
    <t>ตอบแทนใช้สอยและวัสดุ สำหรับ</t>
  </si>
  <si>
    <t>เป็นค่าใช้จ่ายภารกิจชุมชน</t>
  </si>
  <si>
    <t>สัมพันธ์</t>
  </si>
  <si>
    <t>1. ค่าอาหารทำการนอกเวลา</t>
  </si>
  <si>
    <t>ประชาชนในพื้นที่ ได้รับความรู้</t>
  </si>
  <si>
    <t>เรื่องยาเสพติดและตำรวจ</t>
  </si>
  <si>
    <t>สน.ประชาชื่น ได้รับฟังข้อคิดเห็น</t>
  </si>
  <si>
    <t>หรือปัญหาจากประชาชน</t>
  </si>
  <si>
    <t>2. ค่าตอบแทนอาสาสมัคร</t>
  </si>
  <si>
    <t>(ตำรวจบ้าน)</t>
  </si>
  <si>
    <r>
      <t>กิจกรรม</t>
    </r>
    <r>
      <rPr>
        <sz val="16"/>
        <color theme="1"/>
        <rFont val="TH SarabunIT๙"/>
        <family val="2"/>
      </rPr>
      <t xml:space="preserve"> การสกัดกั้นปราบปราม</t>
    </r>
  </si>
  <si>
    <t>การผลิต การค้ายาเสพติด</t>
  </si>
  <si>
    <r>
      <t>งบรายจ่ายอื่น</t>
    </r>
    <r>
      <rPr>
        <sz val="16"/>
        <color theme="1"/>
        <rFont val="TH SarabunIT๙"/>
        <family val="2"/>
      </rPr>
      <t xml:space="preserve"> สำหรับเป็นค่า</t>
    </r>
  </si>
  <si>
    <t>ตอบแทนชุดปฏิบัติการปิดล้อม</t>
  </si>
  <si>
    <t>ตรวจค้นยาเสพติด</t>
  </si>
  <si>
    <t>1. ค่าตอบแทนชุดปฏิบัติการ</t>
  </si>
  <si>
    <t>ปิดล้อมตรวจค้นยาเสพติด</t>
  </si>
  <si>
    <r>
      <t xml:space="preserve">ประชาชน </t>
    </r>
    <r>
      <rPr>
        <b/>
        <sz val="16"/>
        <color theme="1"/>
        <rFont val="TH SarabunIT๙"/>
        <family val="2"/>
      </rPr>
      <t>โครงการ</t>
    </r>
    <r>
      <rPr>
        <sz val="16"/>
        <color theme="1"/>
        <rFont val="TH SarabunIT๙"/>
        <family val="2"/>
      </rPr>
      <t xml:space="preserve"> สร้างเครือ</t>
    </r>
  </si>
  <si>
    <t>การมีส่วนร่วมของประชาชน</t>
  </si>
  <si>
    <t>ในการป้องกันอาชญากรรม</t>
  </si>
  <si>
    <t>ระดับตำบล</t>
  </si>
  <si>
    <t>1. โครงการสร้างเครือข่าย</t>
  </si>
  <si>
    <t>เพื่อปราบปรามยาเสพติดให้ลดลง</t>
  </si>
  <si>
    <t>ในพื้นที่ สน.ประชาชื่น</t>
  </si>
  <si>
    <r>
      <t>กิจกรรม</t>
    </r>
    <r>
      <rPr>
        <sz val="16"/>
        <color theme="1"/>
        <rFont val="TH SarabunIT๙"/>
        <family val="2"/>
      </rPr>
      <t xml:space="preserve"> สร้างภูมิคุ้มกันในกลุ่ม</t>
    </r>
  </si>
  <si>
    <t>เป้าหมายระดับโรงเรียนประถม</t>
  </si>
  <si>
    <t>ศึกษาและมัธยมศึกษาหรือ</t>
  </si>
  <si>
    <r>
      <t xml:space="preserve">เทียบเท่า </t>
    </r>
    <r>
      <rPr>
        <b/>
        <sz val="16"/>
        <color theme="1"/>
        <rFont val="TH SarabunIT๙"/>
        <family val="2"/>
      </rPr>
      <t>งบรายจ่ายอื่น</t>
    </r>
    <r>
      <rPr>
        <sz val="16"/>
        <color theme="1"/>
        <rFont val="TH SarabunIT๙"/>
        <family val="2"/>
      </rPr>
      <t xml:space="preserve"> ค่าใช้</t>
    </r>
  </si>
  <si>
    <t>จ่ายโครงการศึกษาเพื่อต่อต้าน</t>
  </si>
  <si>
    <t>การใช้ยาเสพติดในเด็กนักเรียน</t>
  </si>
  <si>
    <t>(D.A.R.E. ประเทศไทย)</t>
  </si>
  <si>
    <t>1. ค่าใช้จ่ายโครงการศึกษา</t>
  </si>
  <si>
    <t>เพื่อต่อต้านการใช้ยาเสพติด</t>
  </si>
  <si>
    <t>ในเด็กนักเรียน (D.A.R.E.</t>
  </si>
  <si>
    <t>ประเทศไทย)</t>
  </si>
  <si>
    <t>ตรวจแล้วถูกต้อง</t>
  </si>
  <si>
    <t>พ.ต.อ.</t>
  </si>
  <si>
    <t>ผกก.สน.ประชาชื่น</t>
  </si>
  <si>
    <t>-</t>
  </si>
  <si>
    <t>( ศักดิเดช กัมพลานุวงศ์ )</t>
  </si>
  <si>
    <t>ประจำปีงบประมาณ พ.ศ. 2569 ไตรมาสที่ 1 - 4 (ต.ค.68 - ก.ย.69) 12 เดือน</t>
  </si>
  <si>
    <t>12 เดือน</t>
  </si>
  <si>
    <t xml:space="preserve">ข้อมูล ณ วันที่ 17 กรกฎาคม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</si>
</sst>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164" fontId="3" fillId="0" borderId="3" xfId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2" xfId="0" applyFont="1" applyBorder="1" applyAlignment="1">
      <alignment horizontal="center"/>
    </xf>
    <xf numFmtId="0" fontId="2" fillId="0" borderId="4" xfId="0" applyFont="1" applyBorder="1"/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10" xfId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0" xfId="0" applyFont="1" applyBorder="1" applyAlignment="1">
      <alignment horizontal="center"/>
    </xf>
    <xf numFmtId="0" fontId="2" fillId="0" borderId="3" xfId="0" applyFont="1" applyBorder="1"/>
    <xf numFmtId="164" fontId="3" fillId="0" borderId="3" xfId="1" applyFont="1" applyBorder="1"/>
    <xf numFmtId="0" fontId="2" fillId="0" borderId="10" xfId="0" applyFont="1" applyBorder="1"/>
    <xf numFmtId="0" fontId="2" fillId="0" borderId="12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5" fillId="0" borderId="10" xfId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64" fontId="3" fillId="2" borderId="10" xfId="1" applyFont="1" applyFill="1" applyBorder="1" applyAlignment="1">
      <alignment horizontal="center"/>
    </xf>
    <xf numFmtId="0" fontId="3" fillId="2" borderId="3" xfId="0" applyFont="1" applyFill="1" applyBorder="1"/>
    <xf numFmtId="0" fontId="3" fillId="2" borderId="10" xfId="0" applyFont="1" applyFill="1" applyBorder="1"/>
    <xf numFmtId="0" fontId="3" fillId="2" borderId="3" xfId="0" applyFont="1" applyFill="1" applyBorder="1" applyAlignment="1">
      <alignment horizontal="center"/>
    </xf>
    <xf numFmtId="164" fontId="5" fillId="2" borderId="10" xfId="1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11" xfId="0" applyFont="1" applyFill="1" applyBorder="1"/>
    <xf numFmtId="0" fontId="3" fillId="2" borderId="6" xfId="0" applyFont="1" applyFill="1" applyBorder="1" applyAlignment="1">
      <alignment horizontal="center"/>
    </xf>
    <xf numFmtId="164" fontId="5" fillId="2" borderId="12" xfId="1" applyFont="1" applyFill="1" applyBorder="1" applyAlignment="1">
      <alignment horizontal="center"/>
    </xf>
    <xf numFmtId="0" fontId="3" fillId="2" borderId="0" xfId="0" applyFont="1" applyFill="1"/>
    <xf numFmtId="0" fontId="3" fillId="2" borderId="12" xfId="0" applyFont="1" applyFill="1" applyBorder="1"/>
    <xf numFmtId="0" fontId="3" fillId="0" borderId="13" xfId="0" applyFont="1" applyBorder="1"/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1" xfId="0" applyFont="1" applyFill="1" applyBorder="1" applyAlignment="1">
      <alignment horizontal="center"/>
    </xf>
    <xf numFmtId="164" fontId="5" fillId="2" borderId="3" xfId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2" borderId="9" xfId="0" applyFont="1" applyFill="1" applyBorder="1"/>
    <xf numFmtId="164" fontId="3" fillId="2" borderId="3" xfId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164" fontId="5" fillId="2" borderId="0" xfId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1095375</xdr:colOff>
      <xdr:row>112</xdr:row>
      <xdr:rowOff>228600</xdr:rowOff>
    </xdr:from>
    <xdr:to>
      <xdr:col>4</xdr:col>
      <xdr:colOff>542925</xdr:colOff>
      <xdr:row>116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48891F-53D0-4E1F-B75A-13DC6DC5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695" b="96589" l="1313" r="89716">
                      <a14:foregroundMark x1="13786" y1="92101" x2="13786" y2="92101"/>
                      <a14:foregroundMark x1="5470" y1="94434" x2="1313" y2="9658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30318075"/>
          <a:ext cx="6953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8"/>
  <sheetViews>
    <sheetView tabSelected="1" view="pageLayout" topLeftCell="A97" zoomScaleNormal="130" zoomScaleSheetLayoutView="110" workbookViewId="0">
      <selection activeCell="H116" sqref="H116"/>
    </sheetView>
  </sheetViews>
  <sheetFormatPr defaultColWidth="9.140625" defaultRowHeight="20.25" x14ac:dyDescent="0.3"/>
  <cols>
    <col min="1" max="1" width="4.28515625" style="2" customWidth="1"/>
    <col min="2" max="2" width="26.28515625" style="3" customWidth="1"/>
    <col min="3" max="3" width="26.5703125" style="3" customWidth="1"/>
    <col min="4" max="4" width="17.42578125" style="2" customWidth="1"/>
    <col min="5" max="6" width="9.7109375" style="3" customWidth="1"/>
    <col min="7" max="7" width="6.7109375" style="3" customWidth="1"/>
    <col min="8" max="8" width="5.42578125" style="3" customWidth="1"/>
    <col min="9" max="9" width="14" style="2" customWidth="1"/>
    <col min="10" max="10" width="29.85546875" style="3" customWidth="1"/>
    <col min="11" max="16384" width="9.140625" style="3"/>
  </cols>
  <sheetData>
    <row r="1" spans="1:10" x14ac:dyDescent="0.3">
      <c r="A1" s="68" t="s">
        <v>16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3">
      <c r="A2" s="68" t="s">
        <v>164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3">
      <c r="A3" s="64" t="s">
        <v>166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s="1" customFormat="1" x14ac:dyDescent="0.3">
      <c r="A4" s="67" t="s">
        <v>0</v>
      </c>
      <c r="B4" s="67" t="s">
        <v>1</v>
      </c>
      <c r="C4" s="65" t="s">
        <v>7</v>
      </c>
      <c r="D4" s="66" t="s">
        <v>10</v>
      </c>
      <c r="E4" s="66"/>
      <c r="F4" s="66"/>
      <c r="G4" s="66"/>
      <c r="H4" s="66"/>
      <c r="I4" s="65" t="s">
        <v>8</v>
      </c>
      <c r="J4" s="65" t="s">
        <v>9</v>
      </c>
    </row>
    <row r="5" spans="1:10" s="1" customFormat="1" ht="40.5" x14ac:dyDescent="0.3">
      <c r="A5" s="67"/>
      <c r="B5" s="67"/>
      <c r="C5" s="65"/>
      <c r="D5" s="4" t="s">
        <v>2</v>
      </c>
      <c r="E5" s="5" t="s">
        <v>3</v>
      </c>
      <c r="F5" s="4" t="s">
        <v>4</v>
      </c>
      <c r="G5" s="4" t="s">
        <v>5</v>
      </c>
      <c r="H5" s="4" t="s">
        <v>6</v>
      </c>
      <c r="I5" s="65"/>
      <c r="J5" s="65"/>
    </row>
    <row r="6" spans="1:10" x14ac:dyDescent="0.3">
      <c r="A6" s="26">
        <v>1</v>
      </c>
      <c r="B6" s="17" t="s">
        <v>11</v>
      </c>
      <c r="C6" s="6" t="s">
        <v>26</v>
      </c>
      <c r="D6" s="34">
        <f>1572000+756700+756700</f>
        <v>3085400</v>
      </c>
      <c r="E6" s="8"/>
      <c r="F6" s="23"/>
      <c r="G6" s="8"/>
      <c r="H6" s="23"/>
      <c r="I6" s="9" t="s">
        <v>165</v>
      </c>
      <c r="J6" s="23" t="s">
        <v>12</v>
      </c>
    </row>
    <row r="7" spans="1:10" x14ac:dyDescent="0.3">
      <c r="A7" s="22"/>
      <c r="B7" s="15" t="s">
        <v>15</v>
      </c>
      <c r="C7" s="10"/>
      <c r="D7" s="35"/>
      <c r="E7" s="12"/>
      <c r="F7" s="24"/>
      <c r="G7" s="12"/>
      <c r="H7" s="24"/>
      <c r="I7" s="11"/>
      <c r="J7" s="24" t="s">
        <v>13</v>
      </c>
    </row>
    <row r="8" spans="1:10" x14ac:dyDescent="0.3">
      <c r="A8" s="22"/>
      <c r="B8" s="15"/>
      <c r="C8" s="6" t="s">
        <v>25</v>
      </c>
      <c r="D8" s="34">
        <f>153600+76800+76800</f>
        <v>307200</v>
      </c>
      <c r="E8" s="8"/>
      <c r="F8" s="23"/>
      <c r="G8" s="8"/>
      <c r="H8" s="23"/>
      <c r="I8" s="9" t="s">
        <v>165</v>
      </c>
      <c r="J8" s="23" t="s">
        <v>12</v>
      </c>
    </row>
    <row r="9" spans="1:10" x14ac:dyDescent="0.3">
      <c r="A9" s="22"/>
      <c r="B9" s="15"/>
      <c r="C9" s="10" t="s">
        <v>14</v>
      </c>
      <c r="D9" s="31"/>
      <c r="E9" s="12"/>
      <c r="F9" s="24"/>
      <c r="G9" s="12"/>
      <c r="H9" s="24"/>
      <c r="I9" s="11"/>
      <c r="J9" s="24" t="s">
        <v>13</v>
      </c>
    </row>
    <row r="10" spans="1:10" x14ac:dyDescent="0.3">
      <c r="A10" s="22"/>
      <c r="B10" s="15"/>
      <c r="C10" s="6" t="s">
        <v>24</v>
      </c>
      <c r="D10" s="34">
        <f>31100+15500+15500</f>
        <v>62100</v>
      </c>
      <c r="E10" s="8"/>
      <c r="F10" s="23"/>
      <c r="G10" s="8"/>
      <c r="H10" s="23"/>
      <c r="I10" s="9" t="s">
        <v>165</v>
      </c>
      <c r="J10" s="23" t="s">
        <v>17</v>
      </c>
    </row>
    <row r="11" spans="1:10" x14ac:dyDescent="0.3">
      <c r="A11" s="22"/>
      <c r="B11" s="15"/>
      <c r="C11" s="10"/>
      <c r="D11" s="31"/>
      <c r="E11" s="12"/>
      <c r="F11" s="24"/>
      <c r="G11" s="12"/>
      <c r="H11" s="24"/>
      <c r="I11" s="11"/>
      <c r="J11" s="24" t="s">
        <v>18</v>
      </c>
    </row>
    <row r="12" spans="1:10" x14ac:dyDescent="0.3">
      <c r="A12" s="22"/>
      <c r="B12" s="15"/>
      <c r="C12" s="6" t="s">
        <v>23</v>
      </c>
      <c r="D12" s="34">
        <f>68900+34400+34400</f>
        <v>137700</v>
      </c>
      <c r="E12" s="8"/>
      <c r="F12" s="23"/>
      <c r="G12" s="8"/>
      <c r="H12" s="23"/>
      <c r="I12" s="9" t="s">
        <v>165</v>
      </c>
      <c r="J12" s="23" t="s">
        <v>20</v>
      </c>
    </row>
    <row r="13" spans="1:10" x14ac:dyDescent="0.3">
      <c r="A13" s="22"/>
      <c r="B13" s="15"/>
      <c r="C13" s="10" t="s">
        <v>19</v>
      </c>
      <c r="D13" s="31"/>
      <c r="E13" s="12"/>
      <c r="F13" s="24"/>
      <c r="G13" s="12"/>
      <c r="H13" s="24"/>
      <c r="I13" s="11"/>
      <c r="J13" s="24" t="s">
        <v>21</v>
      </c>
    </row>
    <row r="14" spans="1:10" x14ac:dyDescent="0.3">
      <c r="A14" s="22"/>
      <c r="B14" s="15"/>
      <c r="C14" s="6" t="s">
        <v>22</v>
      </c>
      <c r="D14" s="34">
        <f>1961200+980600+980600</f>
        <v>3922400</v>
      </c>
      <c r="E14" s="8"/>
      <c r="F14" s="23"/>
      <c r="G14" s="8"/>
      <c r="H14" s="23"/>
      <c r="I14" s="9" t="s">
        <v>165</v>
      </c>
      <c r="J14" s="23" t="s">
        <v>27</v>
      </c>
    </row>
    <row r="15" spans="1:10" x14ac:dyDescent="0.3">
      <c r="A15" s="22"/>
      <c r="B15" s="15"/>
      <c r="C15" s="14"/>
      <c r="D15" s="32"/>
      <c r="F15" s="25"/>
      <c r="H15" s="25"/>
      <c r="J15" s="25" t="s">
        <v>28</v>
      </c>
    </row>
    <row r="16" spans="1:10" x14ac:dyDescent="0.3">
      <c r="A16" s="22"/>
      <c r="B16" s="15"/>
      <c r="C16" s="10"/>
      <c r="D16" s="31"/>
      <c r="E16" s="12"/>
      <c r="F16" s="24"/>
      <c r="G16" s="12"/>
      <c r="H16" s="24"/>
      <c r="I16" s="11"/>
      <c r="J16" s="24" t="s">
        <v>29</v>
      </c>
    </row>
    <row r="17" spans="1:10" x14ac:dyDescent="0.3">
      <c r="A17" s="22"/>
      <c r="B17" s="15"/>
      <c r="C17" s="6" t="s">
        <v>30</v>
      </c>
      <c r="D17" s="34">
        <f>12100+6000+6000</f>
        <v>24100</v>
      </c>
      <c r="E17" s="8"/>
      <c r="F17" s="23"/>
      <c r="G17" s="8"/>
      <c r="H17" s="23"/>
      <c r="I17" s="9" t="s">
        <v>165</v>
      </c>
      <c r="J17" s="23" t="s">
        <v>31</v>
      </c>
    </row>
    <row r="18" spans="1:10" x14ac:dyDescent="0.3">
      <c r="A18" s="22"/>
      <c r="B18" s="15"/>
      <c r="C18" s="10"/>
      <c r="D18" s="31"/>
      <c r="E18" s="12"/>
      <c r="F18" s="24"/>
      <c r="G18" s="12"/>
      <c r="H18" s="24"/>
      <c r="I18" s="11"/>
      <c r="J18" s="24" t="s">
        <v>32</v>
      </c>
    </row>
    <row r="19" spans="1:10" x14ac:dyDescent="0.3">
      <c r="A19" s="22"/>
      <c r="B19" s="15"/>
      <c r="C19" s="6" t="s">
        <v>33</v>
      </c>
      <c r="D19" s="34">
        <f>8600+4250+4250</f>
        <v>17100</v>
      </c>
      <c r="E19" s="8"/>
      <c r="F19" s="23"/>
      <c r="G19" s="8"/>
      <c r="H19" s="23"/>
      <c r="I19" s="9" t="s">
        <v>165</v>
      </c>
      <c r="J19" s="23" t="s">
        <v>31</v>
      </c>
    </row>
    <row r="20" spans="1:10" x14ac:dyDescent="0.3">
      <c r="A20" s="22"/>
      <c r="B20" s="15"/>
      <c r="C20" s="10"/>
      <c r="D20" s="31"/>
      <c r="E20" s="12"/>
      <c r="F20" s="24"/>
      <c r="G20" s="12"/>
      <c r="H20" s="24"/>
      <c r="I20" s="11"/>
      <c r="J20" s="24" t="s">
        <v>32</v>
      </c>
    </row>
    <row r="21" spans="1:10" x14ac:dyDescent="0.3">
      <c r="A21" s="22"/>
      <c r="B21" s="15"/>
      <c r="C21" s="6" t="s">
        <v>34</v>
      </c>
      <c r="D21" s="34">
        <f>45500+22250+22250</f>
        <v>90000</v>
      </c>
      <c r="E21" s="8"/>
      <c r="F21" s="23"/>
      <c r="G21" s="8"/>
      <c r="H21" s="23"/>
      <c r="I21" s="9" t="s">
        <v>165</v>
      </c>
      <c r="J21" s="23" t="s">
        <v>35</v>
      </c>
    </row>
    <row r="22" spans="1:10" x14ac:dyDescent="0.3">
      <c r="A22" s="22"/>
      <c r="B22" s="15"/>
      <c r="C22" s="14"/>
      <c r="D22" s="32"/>
      <c r="F22" s="25"/>
      <c r="H22" s="25"/>
      <c r="J22" s="25" t="s">
        <v>36</v>
      </c>
    </row>
    <row r="23" spans="1:10" x14ac:dyDescent="0.3">
      <c r="A23" s="21"/>
      <c r="B23" s="13"/>
      <c r="C23" s="10"/>
      <c r="D23" s="31"/>
      <c r="E23" s="12"/>
      <c r="F23" s="24"/>
      <c r="G23" s="12"/>
      <c r="H23" s="24"/>
      <c r="I23" s="11"/>
      <c r="J23" s="24" t="s">
        <v>37</v>
      </c>
    </row>
    <row r="24" spans="1:10" x14ac:dyDescent="0.3">
      <c r="A24" s="68" t="s">
        <v>16</v>
      </c>
      <c r="B24" s="68"/>
      <c r="C24" s="68"/>
      <c r="D24" s="68"/>
      <c r="E24" s="68"/>
      <c r="F24" s="68"/>
      <c r="G24" s="68"/>
      <c r="H24" s="68"/>
      <c r="I24" s="68"/>
      <c r="J24" s="68"/>
    </row>
    <row r="25" spans="1:10" x14ac:dyDescent="0.3">
      <c r="A25" s="68" t="s">
        <v>164</v>
      </c>
      <c r="B25" s="68"/>
      <c r="C25" s="68"/>
      <c r="D25" s="68"/>
      <c r="E25" s="68"/>
      <c r="F25" s="68"/>
      <c r="G25" s="68"/>
      <c r="H25" s="68"/>
      <c r="I25" s="68"/>
      <c r="J25" s="68"/>
    </row>
    <row r="26" spans="1:10" x14ac:dyDescent="0.3">
      <c r="A26" s="64" t="s">
        <v>166</v>
      </c>
      <c r="B26" s="64"/>
      <c r="C26" s="64"/>
      <c r="D26" s="64"/>
      <c r="E26" s="64"/>
      <c r="F26" s="64"/>
      <c r="G26" s="64"/>
      <c r="H26" s="64"/>
      <c r="I26" s="64"/>
      <c r="J26" s="64"/>
    </row>
    <row r="27" spans="1:10" x14ac:dyDescent="0.3">
      <c r="A27" s="67" t="s">
        <v>0</v>
      </c>
      <c r="B27" s="67" t="s">
        <v>1</v>
      </c>
      <c r="C27" s="65" t="s">
        <v>7</v>
      </c>
      <c r="D27" s="66" t="s">
        <v>10</v>
      </c>
      <c r="E27" s="66"/>
      <c r="F27" s="66"/>
      <c r="G27" s="66"/>
      <c r="H27" s="66"/>
      <c r="I27" s="65" t="s">
        <v>8</v>
      </c>
      <c r="J27" s="65" t="s">
        <v>9</v>
      </c>
    </row>
    <row r="28" spans="1:10" ht="40.5" x14ac:dyDescent="0.3">
      <c r="A28" s="67"/>
      <c r="B28" s="67"/>
      <c r="C28" s="65"/>
      <c r="D28" s="4" t="s">
        <v>2</v>
      </c>
      <c r="E28" s="5" t="s">
        <v>3</v>
      </c>
      <c r="F28" s="4" t="s">
        <v>4</v>
      </c>
      <c r="G28" s="4" t="s">
        <v>5</v>
      </c>
      <c r="H28" s="4" t="s">
        <v>6</v>
      </c>
      <c r="I28" s="65"/>
      <c r="J28" s="65"/>
    </row>
    <row r="29" spans="1:10" x14ac:dyDescent="0.3">
      <c r="A29" s="16">
        <v>2</v>
      </c>
      <c r="B29" s="29" t="s">
        <v>11</v>
      </c>
      <c r="C29" s="8" t="s">
        <v>40</v>
      </c>
      <c r="D29" s="20">
        <f>375400+187700+187700</f>
        <v>750800</v>
      </c>
      <c r="E29" s="28"/>
      <c r="F29" s="23"/>
      <c r="G29" s="8"/>
      <c r="H29" s="23"/>
      <c r="I29" s="9" t="s">
        <v>165</v>
      </c>
      <c r="J29" s="23" t="s">
        <v>41</v>
      </c>
    </row>
    <row r="30" spans="1:10" x14ac:dyDescent="0.3">
      <c r="A30" s="18"/>
      <c r="B30" s="25" t="s">
        <v>38</v>
      </c>
      <c r="D30" s="22"/>
      <c r="F30" s="25"/>
      <c r="H30" s="25"/>
      <c r="J30" s="25" t="s">
        <v>42</v>
      </c>
    </row>
    <row r="31" spans="1:10" x14ac:dyDescent="0.3">
      <c r="A31" s="19"/>
      <c r="B31" s="24" t="s">
        <v>39</v>
      </c>
      <c r="C31" s="12"/>
      <c r="D31" s="21"/>
      <c r="E31" s="12"/>
      <c r="F31" s="24"/>
      <c r="G31" s="12"/>
      <c r="H31" s="24"/>
      <c r="I31" s="11"/>
      <c r="J31" s="24"/>
    </row>
    <row r="32" spans="1:10" x14ac:dyDescent="0.3">
      <c r="A32" s="16">
        <v>3</v>
      </c>
      <c r="B32" s="29" t="s">
        <v>43</v>
      </c>
      <c r="C32" s="8" t="s">
        <v>47</v>
      </c>
      <c r="D32" s="20">
        <f>135900+68000+68000</f>
        <v>271900</v>
      </c>
      <c r="E32" s="8"/>
      <c r="F32" s="23"/>
      <c r="G32" s="8"/>
      <c r="H32" s="23"/>
      <c r="I32" s="9" t="s">
        <v>165</v>
      </c>
      <c r="J32" s="23" t="s">
        <v>41</v>
      </c>
    </row>
    <row r="33" spans="1:10" x14ac:dyDescent="0.3">
      <c r="A33" s="18"/>
      <c r="B33" s="30" t="s">
        <v>44</v>
      </c>
      <c r="D33" s="22"/>
      <c r="F33" s="25"/>
      <c r="H33" s="25"/>
      <c r="J33" s="25" t="s">
        <v>42</v>
      </c>
    </row>
    <row r="34" spans="1:10" x14ac:dyDescent="0.3">
      <c r="A34" s="18"/>
      <c r="B34" s="25" t="s">
        <v>45</v>
      </c>
      <c r="D34" s="22"/>
      <c r="F34" s="25"/>
      <c r="H34" s="25"/>
      <c r="J34" s="25"/>
    </row>
    <row r="35" spans="1:10" x14ac:dyDescent="0.3">
      <c r="A35" s="19"/>
      <c r="B35" s="24" t="s">
        <v>46</v>
      </c>
      <c r="C35" s="12"/>
      <c r="D35" s="21"/>
      <c r="E35" s="12"/>
      <c r="F35" s="24"/>
      <c r="G35" s="12"/>
      <c r="H35" s="24"/>
      <c r="I35" s="11"/>
      <c r="J35" s="24"/>
    </row>
    <row r="36" spans="1:10" x14ac:dyDescent="0.3">
      <c r="A36" s="16">
        <v>4</v>
      </c>
      <c r="B36" s="29" t="s">
        <v>52</v>
      </c>
      <c r="C36" s="8" t="s">
        <v>55</v>
      </c>
      <c r="D36" s="38">
        <f>43710+21870+21870</f>
        <v>87450</v>
      </c>
      <c r="E36" s="39"/>
      <c r="F36" s="40"/>
      <c r="G36" s="39"/>
      <c r="H36" s="40"/>
      <c r="I36" s="41" t="s">
        <v>165</v>
      </c>
      <c r="J36" s="23" t="s">
        <v>48</v>
      </c>
    </row>
    <row r="37" spans="1:10" x14ac:dyDescent="0.3">
      <c r="A37" s="18"/>
      <c r="B37" s="25" t="s">
        <v>53</v>
      </c>
      <c r="C37" s="3" t="s">
        <v>56</v>
      </c>
      <c r="D37" s="22"/>
      <c r="F37" s="25"/>
      <c r="H37" s="25"/>
      <c r="J37" s="25" t="s">
        <v>49</v>
      </c>
    </row>
    <row r="38" spans="1:10" x14ac:dyDescent="0.3">
      <c r="A38" s="18"/>
      <c r="B38" s="25" t="s">
        <v>54</v>
      </c>
      <c r="D38" s="22"/>
      <c r="F38" s="25"/>
      <c r="H38" s="25"/>
      <c r="J38" s="25" t="s">
        <v>50</v>
      </c>
    </row>
    <row r="39" spans="1:10" x14ac:dyDescent="0.3">
      <c r="A39" s="19"/>
      <c r="B39" s="24"/>
      <c r="C39" s="12"/>
      <c r="D39" s="21"/>
      <c r="E39" s="12"/>
      <c r="F39" s="24"/>
      <c r="G39" s="12"/>
      <c r="H39" s="24"/>
      <c r="I39" s="11"/>
      <c r="J39" s="24" t="s">
        <v>51</v>
      </c>
    </row>
    <row r="40" spans="1:10" x14ac:dyDescent="0.3">
      <c r="A40" s="16">
        <v>5</v>
      </c>
      <c r="B40" s="29" t="s">
        <v>57</v>
      </c>
      <c r="C40" s="8" t="s">
        <v>63</v>
      </c>
      <c r="D40" s="42">
        <f>6500+3200+3200</f>
        <v>12900</v>
      </c>
      <c r="E40" s="39"/>
      <c r="F40" s="40"/>
      <c r="G40" s="39"/>
      <c r="H40" s="40"/>
      <c r="I40" s="41" t="s">
        <v>165</v>
      </c>
      <c r="J40" s="23" t="s">
        <v>65</v>
      </c>
    </row>
    <row r="41" spans="1:10" x14ac:dyDescent="0.3">
      <c r="A41" s="18"/>
      <c r="B41" s="25" t="s">
        <v>58</v>
      </c>
      <c r="C41" s="12" t="s">
        <v>64</v>
      </c>
      <c r="D41" s="43"/>
      <c r="E41" s="44"/>
      <c r="F41" s="45"/>
      <c r="G41" s="44"/>
      <c r="H41" s="45"/>
      <c r="I41" s="46"/>
      <c r="J41" s="24" t="s">
        <v>66</v>
      </c>
    </row>
    <row r="42" spans="1:10" x14ac:dyDescent="0.3">
      <c r="A42" s="18"/>
      <c r="B42" s="25" t="s">
        <v>59</v>
      </c>
      <c r="C42" s="3" t="s">
        <v>67</v>
      </c>
      <c r="D42" s="47">
        <f>3440+1700+1700</f>
        <v>6840</v>
      </c>
      <c r="E42" s="48"/>
      <c r="F42" s="49"/>
      <c r="G42" s="48"/>
      <c r="H42" s="49"/>
      <c r="I42" s="41" t="s">
        <v>165</v>
      </c>
      <c r="J42" s="25" t="s">
        <v>69</v>
      </c>
    </row>
    <row r="43" spans="1:10" x14ac:dyDescent="0.3">
      <c r="A43" s="18"/>
      <c r="B43" s="25" t="s">
        <v>60</v>
      </c>
      <c r="C43" s="3" t="s">
        <v>68</v>
      </c>
      <c r="D43" s="22"/>
      <c r="F43" s="25"/>
      <c r="H43" s="25"/>
      <c r="J43" s="25"/>
    </row>
    <row r="44" spans="1:10" x14ac:dyDescent="0.3">
      <c r="A44" s="18"/>
      <c r="B44" s="25" t="s">
        <v>61</v>
      </c>
      <c r="D44" s="22"/>
      <c r="F44" s="25"/>
      <c r="H44" s="25"/>
      <c r="J44" s="25"/>
    </row>
    <row r="45" spans="1:10" x14ac:dyDescent="0.3">
      <c r="A45" s="19"/>
      <c r="B45" s="24" t="s">
        <v>62</v>
      </c>
      <c r="C45" s="12"/>
      <c r="D45" s="21"/>
      <c r="E45" s="12"/>
      <c r="F45" s="24"/>
      <c r="G45" s="12"/>
      <c r="H45" s="24"/>
      <c r="I45" s="11"/>
      <c r="J45" s="24"/>
    </row>
    <row r="46" spans="1:10" x14ac:dyDescent="0.3">
      <c r="A46" s="68" t="s">
        <v>16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0" x14ac:dyDescent="0.3">
      <c r="A47" s="68" t="s">
        <v>164</v>
      </c>
      <c r="B47" s="68"/>
      <c r="C47" s="68"/>
      <c r="D47" s="68"/>
      <c r="E47" s="68"/>
      <c r="F47" s="68"/>
      <c r="G47" s="68"/>
      <c r="H47" s="68"/>
      <c r="I47" s="68"/>
      <c r="J47" s="68"/>
    </row>
    <row r="48" spans="1:10" x14ac:dyDescent="0.3">
      <c r="A48" s="64" t="s">
        <v>166</v>
      </c>
      <c r="B48" s="64"/>
      <c r="C48" s="64"/>
      <c r="D48" s="64"/>
      <c r="E48" s="64"/>
      <c r="F48" s="64"/>
      <c r="G48" s="64"/>
      <c r="H48" s="64"/>
      <c r="I48" s="64"/>
      <c r="J48" s="64"/>
    </row>
    <row r="49" spans="1:10" x14ac:dyDescent="0.3">
      <c r="A49" s="67" t="s">
        <v>0</v>
      </c>
      <c r="B49" s="67" t="s">
        <v>1</v>
      </c>
      <c r="C49" s="65" t="s">
        <v>7</v>
      </c>
      <c r="D49" s="66" t="s">
        <v>10</v>
      </c>
      <c r="E49" s="66"/>
      <c r="F49" s="66"/>
      <c r="G49" s="66"/>
      <c r="H49" s="66"/>
      <c r="I49" s="65" t="s">
        <v>8</v>
      </c>
      <c r="J49" s="65" t="s">
        <v>9</v>
      </c>
    </row>
    <row r="50" spans="1:10" ht="40.5" x14ac:dyDescent="0.3">
      <c r="A50" s="67"/>
      <c r="B50" s="67"/>
      <c r="C50" s="65"/>
      <c r="D50" s="4" t="s">
        <v>2</v>
      </c>
      <c r="E50" s="5" t="s">
        <v>3</v>
      </c>
      <c r="F50" s="4" t="s">
        <v>4</v>
      </c>
      <c r="G50" s="4" t="s">
        <v>5</v>
      </c>
      <c r="H50" s="4" t="s">
        <v>6</v>
      </c>
      <c r="I50" s="65"/>
      <c r="J50" s="65"/>
    </row>
    <row r="51" spans="1:10" x14ac:dyDescent="0.3">
      <c r="A51" s="26">
        <v>6</v>
      </c>
      <c r="B51" s="27" t="s">
        <v>70</v>
      </c>
      <c r="C51" s="23" t="s">
        <v>75</v>
      </c>
      <c r="D51" s="7">
        <f>90000</f>
        <v>90000</v>
      </c>
      <c r="E51" s="23"/>
      <c r="F51" s="8"/>
      <c r="G51" s="23"/>
      <c r="H51" s="23"/>
      <c r="I51" s="41" t="s">
        <v>165</v>
      </c>
      <c r="J51" s="23" t="s">
        <v>78</v>
      </c>
    </row>
    <row r="52" spans="1:10" x14ac:dyDescent="0.3">
      <c r="A52" s="22"/>
      <c r="B52" s="3" t="s">
        <v>71</v>
      </c>
      <c r="C52" s="25" t="s">
        <v>76</v>
      </c>
      <c r="E52" s="25"/>
      <c r="G52" s="25"/>
      <c r="H52" s="25"/>
      <c r="J52" s="25" t="s">
        <v>79</v>
      </c>
    </row>
    <row r="53" spans="1:10" x14ac:dyDescent="0.3">
      <c r="A53" s="22"/>
      <c r="B53" s="3" t="s">
        <v>72</v>
      </c>
      <c r="C53" s="25" t="s">
        <v>77</v>
      </c>
      <c r="E53" s="25"/>
      <c r="G53" s="25"/>
      <c r="H53" s="25"/>
      <c r="J53" s="25" t="s">
        <v>80</v>
      </c>
    </row>
    <row r="54" spans="1:10" x14ac:dyDescent="0.3">
      <c r="A54" s="22"/>
      <c r="B54" s="3" t="s">
        <v>73</v>
      </c>
      <c r="C54" s="25"/>
      <c r="E54" s="25"/>
      <c r="G54" s="25"/>
      <c r="H54" s="25"/>
      <c r="J54" s="25" t="s">
        <v>81</v>
      </c>
    </row>
    <row r="55" spans="1:10" x14ac:dyDescent="0.3">
      <c r="A55" s="21"/>
      <c r="B55" s="12" t="s">
        <v>74</v>
      </c>
      <c r="C55" s="24"/>
      <c r="D55" s="11"/>
      <c r="E55" s="24"/>
      <c r="F55" s="12"/>
      <c r="G55" s="24"/>
      <c r="H55" s="24"/>
      <c r="I55" s="11"/>
      <c r="J55" s="24"/>
    </row>
    <row r="56" spans="1:10" x14ac:dyDescent="0.3">
      <c r="A56" s="26">
        <v>7</v>
      </c>
      <c r="B56" s="17" t="s">
        <v>82</v>
      </c>
      <c r="C56" s="23" t="s">
        <v>88</v>
      </c>
      <c r="D56" s="54">
        <f>229+115+115</f>
        <v>459</v>
      </c>
      <c r="E56" s="40"/>
      <c r="F56" s="39"/>
      <c r="G56" s="40"/>
      <c r="H56" s="40"/>
      <c r="I56" s="41" t="s">
        <v>165</v>
      </c>
      <c r="J56" s="49" t="s">
        <v>89</v>
      </c>
    </row>
    <row r="57" spans="1:10" x14ac:dyDescent="0.3">
      <c r="A57" s="22"/>
      <c r="B57" s="15" t="s">
        <v>83</v>
      </c>
      <c r="C57" s="24"/>
      <c r="D57" s="62"/>
      <c r="E57" s="45"/>
      <c r="F57" s="44"/>
      <c r="G57" s="45"/>
      <c r="H57" s="45"/>
      <c r="I57" s="46"/>
      <c r="J57" s="49" t="s">
        <v>90</v>
      </c>
    </row>
    <row r="58" spans="1:10" x14ac:dyDescent="0.3">
      <c r="A58" s="22"/>
      <c r="B58" s="15" t="s">
        <v>84</v>
      </c>
      <c r="C58" s="23" t="s">
        <v>93</v>
      </c>
      <c r="D58" s="54">
        <f>1778+890+890</f>
        <v>3558</v>
      </c>
      <c r="E58" s="40"/>
      <c r="F58" s="39"/>
      <c r="G58" s="40"/>
      <c r="H58" s="40"/>
      <c r="I58" s="41" t="s">
        <v>165</v>
      </c>
      <c r="J58" s="49" t="s">
        <v>91</v>
      </c>
    </row>
    <row r="59" spans="1:10" x14ac:dyDescent="0.3">
      <c r="A59" s="22"/>
      <c r="B59" s="15" t="s">
        <v>85</v>
      </c>
      <c r="C59" s="25"/>
      <c r="D59" s="55"/>
      <c r="E59" s="49"/>
      <c r="F59" s="48"/>
      <c r="G59" s="49"/>
      <c r="H59" s="49"/>
      <c r="I59" s="52"/>
      <c r="J59" s="49" t="s">
        <v>92</v>
      </c>
    </row>
    <row r="60" spans="1:10" x14ac:dyDescent="0.3">
      <c r="A60" s="22"/>
      <c r="B60" s="15" t="s">
        <v>86</v>
      </c>
      <c r="C60" s="23" t="s">
        <v>94</v>
      </c>
      <c r="D60" s="54">
        <f>760+380+380</f>
        <v>1520</v>
      </c>
      <c r="E60" s="40"/>
      <c r="F60" s="39"/>
      <c r="G60" s="40"/>
      <c r="H60" s="40"/>
      <c r="I60" s="41" t="s">
        <v>165</v>
      </c>
      <c r="J60" s="49"/>
    </row>
    <row r="61" spans="1:10" x14ac:dyDescent="0.3">
      <c r="A61" s="22"/>
      <c r="B61" s="15" t="s">
        <v>87</v>
      </c>
      <c r="C61" s="24"/>
      <c r="D61" s="62"/>
      <c r="E61" s="45"/>
      <c r="F61" s="44"/>
      <c r="G61" s="45"/>
      <c r="H61" s="45"/>
      <c r="I61" s="46"/>
      <c r="J61" s="49"/>
    </row>
    <row r="62" spans="1:10" x14ac:dyDescent="0.3">
      <c r="A62" s="22"/>
      <c r="B62" s="15"/>
      <c r="C62" s="25" t="s">
        <v>95</v>
      </c>
      <c r="D62" s="63">
        <f>571+285+285</f>
        <v>1141</v>
      </c>
      <c r="E62" s="49"/>
      <c r="F62" s="48"/>
      <c r="G62" s="49"/>
      <c r="H62" s="49"/>
      <c r="I62" s="41" t="s">
        <v>165</v>
      </c>
      <c r="J62" s="49"/>
    </row>
    <row r="63" spans="1:10" x14ac:dyDescent="0.3">
      <c r="A63" s="22"/>
      <c r="B63" s="15"/>
      <c r="C63" s="25"/>
      <c r="D63" s="55"/>
      <c r="E63" s="49"/>
      <c r="F63" s="48"/>
      <c r="G63" s="49"/>
      <c r="H63" s="49"/>
      <c r="I63" s="52"/>
      <c r="J63" s="49"/>
    </row>
    <row r="64" spans="1:10" x14ac:dyDescent="0.3">
      <c r="A64" s="26">
        <v>8</v>
      </c>
      <c r="B64" s="27" t="s">
        <v>11</v>
      </c>
      <c r="C64" s="23" t="s">
        <v>100</v>
      </c>
      <c r="D64" s="61">
        <v>38180</v>
      </c>
      <c r="E64" s="40"/>
      <c r="F64" s="39"/>
      <c r="G64" s="40"/>
      <c r="H64" s="40"/>
      <c r="I64" s="41" t="s">
        <v>165</v>
      </c>
      <c r="J64" s="23" t="s">
        <v>104</v>
      </c>
    </row>
    <row r="65" spans="1:10" x14ac:dyDescent="0.3">
      <c r="A65" s="22"/>
      <c r="B65" s="3" t="s">
        <v>15</v>
      </c>
      <c r="C65" s="25" t="s">
        <v>101</v>
      </c>
      <c r="E65" s="25"/>
      <c r="G65" s="25"/>
      <c r="H65" s="25"/>
      <c r="J65" s="25" t="s">
        <v>105</v>
      </c>
    </row>
    <row r="66" spans="1:10" x14ac:dyDescent="0.3">
      <c r="A66" s="22"/>
      <c r="B66" s="1" t="s">
        <v>96</v>
      </c>
      <c r="C66" s="25" t="s">
        <v>102</v>
      </c>
      <c r="E66" s="25"/>
      <c r="G66" s="25"/>
      <c r="H66" s="25"/>
      <c r="J66" s="25" t="s">
        <v>106</v>
      </c>
    </row>
    <row r="67" spans="1:10" x14ac:dyDescent="0.3">
      <c r="A67" s="22"/>
      <c r="B67" s="3" t="s">
        <v>97</v>
      </c>
      <c r="C67" s="25" t="s">
        <v>103</v>
      </c>
      <c r="E67" s="25"/>
      <c r="G67" s="25"/>
      <c r="H67" s="25"/>
      <c r="J67" s="25"/>
    </row>
    <row r="68" spans="1:10" x14ac:dyDescent="0.3">
      <c r="A68" s="22"/>
      <c r="B68" s="3" t="s">
        <v>98</v>
      </c>
      <c r="C68" s="25"/>
      <c r="E68" s="25"/>
      <c r="G68" s="25"/>
      <c r="H68" s="25"/>
      <c r="J68" s="25"/>
    </row>
    <row r="69" spans="1:10" x14ac:dyDescent="0.3">
      <c r="A69" s="21"/>
      <c r="B69" s="12" t="s">
        <v>99</v>
      </c>
      <c r="C69" s="24"/>
      <c r="D69" s="11"/>
      <c r="E69" s="24"/>
      <c r="F69" s="12"/>
      <c r="G69" s="24"/>
      <c r="H69" s="24"/>
      <c r="I69" s="11"/>
      <c r="J69" s="24"/>
    </row>
    <row r="70" spans="1:10" x14ac:dyDescent="0.3">
      <c r="A70" s="68" t="s">
        <v>16</v>
      </c>
      <c r="B70" s="68"/>
      <c r="C70" s="68"/>
      <c r="D70" s="68"/>
      <c r="E70" s="68"/>
      <c r="F70" s="68"/>
      <c r="G70" s="68"/>
      <c r="H70" s="68"/>
      <c r="I70" s="68"/>
      <c r="J70" s="68"/>
    </row>
    <row r="71" spans="1:10" x14ac:dyDescent="0.3">
      <c r="A71" s="68" t="s">
        <v>164</v>
      </c>
      <c r="B71" s="68"/>
      <c r="C71" s="68"/>
      <c r="D71" s="68"/>
      <c r="E71" s="68"/>
      <c r="F71" s="68"/>
      <c r="G71" s="68"/>
      <c r="H71" s="68"/>
      <c r="I71" s="68"/>
      <c r="J71" s="68"/>
    </row>
    <row r="72" spans="1:10" x14ac:dyDescent="0.3">
      <c r="A72" s="64" t="s">
        <v>166</v>
      </c>
      <c r="B72" s="64"/>
      <c r="C72" s="64"/>
      <c r="D72" s="64"/>
      <c r="E72" s="64"/>
      <c r="F72" s="64"/>
      <c r="G72" s="64"/>
      <c r="H72" s="64"/>
      <c r="I72" s="64"/>
      <c r="J72" s="64"/>
    </row>
    <row r="73" spans="1:10" x14ac:dyDescent="0.3">
      <c r="A73" s="67" t="s">
        <v>0</v>
      </c>
      <c r="B73" s="67" t="s">
        <v>1</v>
      </c>
      <c r="C73" s="65" t="s">
        <v>7</v>
      </c>
      <c r="D73" s="66" t="s">
        <v>10</v>
      </c>
      <c r="E73" s="66"/>
      <c r="F73" s="66"/>
      <c r="G73" s="66"/>
      <c r="H73" s="66"/>
      <c r="I73" s="65" t="s">
        <v>8</v>
      </c>
      <c r="J73" s="65" t="s">
        <v>9</v>
      </c>
    </row>
    <row r="74" spans="1:10" ht="40.5" x14ac:dyDescent="0.3">
      <c r="A74" s="67"/>
      <c r="B74" s="67"/>
      <c r="C74" s="65"/>
      <c r="D74" s="4" t="s">
        <v>2</v>
      </c>
      <c r="E74" s="5" t="s">
        <v>3</v>
      </c>
      <c r="F74" s="4" t="s">
        <v>4</v>
      </c>
      <c r="G74" s="4" t="s">
        <v>5</v>
      </c>
      <c r="H74" s="4" t="s">
        <v>6</v>
      </c>
      <c r="I74" s="65"/>
      <c r="J74" s="65"/>
    </row>
    <row r="75" spans="1:10" x14ac:dyDescent="0.3">
      <c r="A75" s="26">
        <v>9</v>
      </c>
      <c r="B75" s="27" t="s">
        <v>11</v>
      </c>
      <c r="C75" s="23" t="s">
        <v>110</v>
      </c>
      <c r="D75" s="7">
        <f>60000+30000+30000</f>
        <v>120000</v>
      </c>
      <c r="E75" s="23"/>
      <c r="F75" s="8"/>
      <c r="G75" s="23"/>
      <c r="H75" s="50"/>
      <c r="I75" s="41" t="s">
        <v>165</v>
      </c>
      <c r="J75" s="23" t="s">
        <v>111</v>
      </c>
    </row>
    <row r="76" spans="1:10" x14ac:dyDescent="0.3">
      <c r="A76" s="22"/>
      <c r="B76" s="3" t="s">
        <v>107</v>
      </c>
      <c r="C76" s="25"/>
      <c r="E76" s="25"/>
      <c r="G76" s="25"/>
      <c r="I76" s="22"/>
      <c r="J76" s="15" t="s">
        <v>112</v>
      </c>
    </row>
    <row r="77" spans="1:10" x14ac:dyDescent="0.3">
      <c r="A77" s="22"/>
      <c r="B77" s="3" t="s">
        <v>108</v>
      </c>
      <c r="C77" s="25"/>
      <c r="E77" s="25"/>
      <c r="G77" s="25"/>
      <c r="I77" s="22"/>
      <c r="J77" s="15" t="s">
        <v>113</v>
      </c>
    </row>
    <row r="78" spans="1:10" x14ac:dyDescent="0.3">
      <c r="A78" s="21"/>
      <c r="B78" s="12" t="s">
        <v>109</v>
      </c>
      <c r="C78" s="24"/>
      <c r="D78" s="11"/>
      <c r="E78" s="24"/>
      <c r="F78" s="12"/>
      <c r="G78" s="24"/>
      <c r="H78" s="12"/>
      <c r="I78" s="21"/>
      <c r="J78" s="13"/>
    </row>
    <row r="79" spans="1:10" x14ac:dyDescent="0.3">
      <c r="A79" s="26">
        <v>10</v>
      </c>
      <c r="B79" s="27" t="s">
        <v>114</v>
      </c>
      <c r="C79" s="23" t="s">
        <v>118</v>
      </c>
      <c r="D79" s="54">
        <v>4670</v>
      </c>
      <c r="E79" s="40"/>
      <c r="F79" s="39"/>
      <c r="G79" s="40"/>
      <c r="H79" s="40"/>
      <c r="I79" s="41" t="s">
        <v>165</v>
      </c>
      <c r="J79" s="23" t="s">
        <v>120</v>
      </c>
    </row>
    <row r="80" spans="1:10" x14ac:dyDescent="0.3">
      <c r="A80" s="22"/>
      <c r="B80" s="3" t="s">
        <v>115</v>
      </c>
      <c r="C80" s="25" t="s">
        <v>119</v>
      </c>
      <c r="D80" s="52"/>
      <c r="E80" s="49"/>
      <c r="F80" s="48"/>
      <c r="G80" s="49"/>
      <c r="H80" s="48"/>
      <c r="I80" s="51"/>
      <c r="J80" s="15" t="s">
        <v>121</v>
      </c>
    </row>
    <row r="81" spans="1:10" x14ac:dyDescent="0.3">
      <c r="A81" s="22"/>
      <c r="B81" s="3" t="s">
        <v>116</v>
      </c>
      <c r="C81" s="25"/>
      <c r="D81" s="52"/>
      <c r="E81" s="49"/>
      <c r="F81" s="48"/>
      <c r="G81" s="49"/>
      <c r="H81" s="48"/>
      <c r="I81" s="51"/>
      <c r="J81" s="15"/>
    </row>
    <row r="82" spans="1:10" x14ac:dyDescent="0.3">
      <c r="A82" s="21"/>
      <c r="B82" s="12" t="s">
        <v>117</v>
      </c>
      <c r="C82" s="24"/>
      <c r="D82" s="46"/>
      <c r="E82" s="45"/>
      <c r="F82" s="44"/>
      <c r="G82" s="45"/>
      <c r="H82" s="44"/>
      <c r="I82" s="53"/>
      <c r="J82" s="13"/>
    </row>
    <row r="83" spans="1:10" x14ac:dyDescent="0.3">
      <c r="A83" s="26">
        <v>11</v>
      </c>
      <c r="B83" s="27" t="s">
        <v>122</v>
      </c>
      <c r="C83" s="23" t="s">
        <v>127</v>
      </c>
      <c r="D83" s="54" t="s">
        <v>162</v>
      </c>
      <c r="E83" s="40"/>
      <c r="F83" s="39"/>
      <c r="G83" s="40"/>
      <c r="H83" s="39"/>
      <c r="I83" s="58" t="s">
        <v>162</v>
      </c>
      <c r="J83" s="40" t="s">
        <v>128</v>
      </c>
    </row>
    <row r="84" spans="1:10" x14ac:dyDescent="0.3">
      <c r="A84" s="22"/>
      <c r="B84" s="3" t="s">
        <v>123</v>
      </c>
      <c r="C84" s="24"/>
      <c r="D84" s="59"/>
      <c r="E84" s="45"/>
      <c r="F84" s="44"/>
      <c r="G84" s="45"/>
      <c r="H84" s="44"/>
      <c r="I84" s="53"/>
      <c r="J84" s="60" t="s">
        <v>129</v>
      </c>
    </row>
    <row r="85" spans="1:10" x14ac:dyDescent="0.3">
      <c r="A85" s="22"/>
      <c r="B85" s="3" t="s">
        <v>86</v>
      </c>
      <c r="C85" s="23" t="s">
        <v>132</v>
      </c>
      <c r="D85" s="54">
        <v>87080</v>
      </c>
      <c r="E85" s="40"/>
      <c r="F85" s="39"/>
      <c r="G85" s="40"/>
      <c r="H85" s="40"/>
      <c r="I85" s="57" t="s">
        <v>165</v>
      </c>
      <c r="J85" s="25" t="s">
        <v>130</v>
      </c>
    </row>
    <row r="86" spans="1:10" x14ac:dyDescent="0.3">
      <c r="A86" s="22"/>
      <c r="B86" s="3" t="s">
        <v>124</v>
      </c>
      <c r="C86" s="25" t="s">
        <v>133</v>
      </c>
      <c r="D86" s="55"/>
      <c r="E86" s="49"/>
      <c r="F86" s="48"/>
      <c r="G86" s="49"/>
      <c r="H86" s="48"/>
      <c r="I86" s="51"/>
      <c r="J86" s="15" t="s">
        <v>131</v>
      </c>
    </row>
    <row r="87" spans="1:10" x14ac:dyDescent="0.3">
      <c r="A87" s="22"/>
      <c r="B87" s="3" t="s">
        <v>125</v>
      </c>
      <c r="C87" s="25"/>
      <c r="D87" s="55"/>
      <c r="E87" s="49"/>
      <c r="F87" s="48"/>
      <c r="G87" s="49"/>
      <c r="H87" s="48"/>
      <c r="I87" s="51"/>
      <c r="J87" s="15"/>
    </row>
    <row r="88" spans="1:10" x14ac:dyDescent="0.3">
      <c r="A88" s="21"/>
      <c r="B88" s="12" t="s">
        <v>126</v>
      </c>
      <c r="C88" s="24"/>
      <c r="D88" s="62"/>
      <c r="E88" s="45"/>
      <c r="F88" s="44"/>
      <c r="G88" s="45"/>
      <c r="H88" s="44"/>
      <c r="I88" s="53"/>
      <c r="J88" s="13"/>
    </row>
    <row r="89" spans="1:10" x14ac:dyDescent="0.3">
      <c r="A89" s="26">
        <v>12</v>
      </c>
      <c r="B89" s="27" t="s">
        <v>122</v>
      </c>
      <c r="C89" s="23" t="s">
        <v>145</v>
      </c>
      <c r="D89" s="54">
        <v>15000</v>
      </c>
      <c r="E89" s="40"/>
      <c r="F89" s="39"/>
      <c r="G89" s="40"/>
      <c r="H89" s="39"/>
      <c r="I89" s="57" t="s">
        <v>165</v>
      </c>
      <c r="J89" s="23" t="s">
        <v>128</v>
      </c>
    </row>
    <row r="90" spans="1:10" x14ac:dyDescent="0.3">
      <c r="A90" s="22"/>
      <c r="B90" s="3" t="s">
        <v>123</v>
      </c>
      <c r="C90" s="25" t="s">
        <v>142</v>
      </c>
      <c r="D90" s="55"/>
      <c r="E90" s="49"/>
      <c r="F90" s="48"/>
      <c r="G90" s="49"/>
      <c r="H90" s="48"/>
      <c r="I90" s="51"/>
      <c r="J90" s="15" t="s">
        <v>129</v>
      </c>
    </row>
    <row r="91" spans="1:10" x14ac:dyDescent="0.3">
      <c r="A91" s="22"/>
      <c r="B91" s="3" t="s">
        <v>141</v>
      </c>
      <c r="C91" s="25" t="s">
        <v>143</v>
      </c>
      <c r="D91" s="56"/>
      <c r="E91" s="49"/>
      <c r="F91" s="48"/>
      <c r="G91" s="49"/>
      <c r="H91" s="48"/>
      <c r="I91" s="51"/>
      <c r="J91" s="15" t="s">
        <v>130</v>
      </c>
    </row>
    <row r="92" spans="1:10" x14ac:dyDescent="0.3">
      <c r="A92" s="22"/>
      <c r="B92" s="3" t="s">
        <v>142</v>
      </c>
      <c r="C92" s="25" t="s">
        <v>144</v>
      </c>
      <c r="D92" s="56"/>
      <c r="E92" s="49"/>
      <c r="F92" s="48"/>
      <c r="G92" s="49"/>
      <c r="H92" s="48"/>
      <c r="I92" s="51"/>
      <c r="J92" s="15" t="s">
        <v>131</v>
      </c>
    </row>
    <row r="93" spans="1:10" x14ac:dyDescent="0.3">
      <c r="A93" s="22"/>
      <c r="B93" s="3" t="s">
        <v>143</v>
      </c>
      <c r="C93" s="25"/>
      <c r="D93" s="33"/>
      <c r="E93" s="25"/>
      <c r="G93" s="25"/>
      <c r="I93" s="22"/>
      <c r="J93" s="15"/>
    </row>
    <row r="94" spans="1:10" x14ac:dyDescent="0.3">
      <c r="A94" s="21"/>
      <c r="B94" s="12" t="s">
        <v>144</v>
      </c>
      <c r="C94" s="24"/>
      <c r="D94" s="11"/>
      <c r="E94" s="24"/>
      <c r="F94" s="12"/>
      <c r="G94" s="24"/>
      <c r="H94" s="12"/>
      <c r="I94" s="21"/>
      <c r="J94" s="13"/>
    </row>
    <row r="95" spans="1:10" x14ac:dyDescent="0.3">
      <c r="A95" s="68" t="s">
        <v>16</v>
      </c>
      <c r="B95" s="68"/>
      <c r="C95" s="68"/>
      <c r="D95" s="68"/>
      <c r="E95" s="68"/>
      <c r="F95" s="68"/>
      <c r="G95" s="68"/>
      <c r="H95" s="68"/>
      <c r="I95" s="68"/>
      <c r="J95" s="68"/>
    </row>
    <row r="96" spans="1:10" x14ac:dyDescent="0.3">
      <c r="A96" s="68" t="s">
        <v>164</v>
      </c>
      <c r="B96" s="68"/>
      <c r="C96" s="68"/>
      <c r="D96" s="68"/>
      <c r="E96" s="68"/>
      <c r="F96" s="68"/>
      <c r="G96" s="68"/>
      <c r="H96" s="68"/>
      <c r="I96" s="68"/>
      <c r="J96" s="68"/>
    </row>
    <row r="97" spans="1:10" x14ac:dyDescent="0.3">
      <c r="A97" s="64" t="s">
        <v>166</v>
      </c>
      <c r="B97" s="64"/>
      <c r="C97" s="64"/>
      <c r="D97" s="64"/>
      <c r="E97" s="64"/>
      <c r="F97" s="64"/>
      <c r="G97" s="64"/>
      <c r="H97" s="64"/>
      <c r="I97" s="64"/>
      <c r="J97" s="64"/>
    </row>
    <row r="98" spans="1:10" x14ac:dyDescent="0.3">
      <c r="A98" s="67" t="s">
        <v>0</v>
      </c>
      <c r="B98" s="67" t="s">
        <v>1</v>
      </c>
      <c r="C98" s="65" t="s">
        <v>7</v>
      </c>
      <c r="D98" s="66" t="s">
        <v>10</v>
      </c>
      <c r="E98" s="66"/>
      <c r="F98" s="66"/>
      <c r="G98" s="66"/>
      <c r="H98" s="66"/>
      <c r="I98" s="65" t="s">
        <v>8</v>
      </c>
      <c r="J98" s="65" t="s">
        <v>9</v>
      </c>
    </row>
    <row r="99" spans="1:10" ht="40.5" x14ac:dyDescent="0.3">
      <c r="A99" s="67"/>
      <c r="B99" s="67"/>
      <c r="C99" s="65"/>
      <c r="D99" s="4" t="s">
        <v>2</v>
      </c>
      <c r="E99" s="5" t="s">
        <v>3</v>
      </c>
      <c r="F99" s="4" t="s">
        <v>4</v>
      </c>
      <c r="G99" s="4" t="s">
        <v>5</v>
      </c>
      <c r="H99" s="4" t="s">
        <v>6</v>
      </c>
      <c r="I99" s="65"/>
      <c r="J99" s="65"/>
    </row>
    <row r="100" spans="1:10" x14ac:dyDescent="0.3">
      <c r="A100" s="16">
        <v>13</v>
      </c>
      <c r="B100" s="29" t="s">
        <v>122</v>
      </c>
      <c r="C100" s="8" t="s">
        <v>139</v>
      </c>
      <c r="D100" s="38">
        <v>30000</v>
      </c>
      <c r="E100" s="39"/>
      <c r="F100" s="40"/>
      <c r="G100" s="39"/>
      <c r="H100" s="40"/>
      <c r="I100" s="41" t="s">
        <v>165</v>
      </c>
      <c r="J100" s="40" t="s">
        <v>146</v>
      </c>
    </row>
    <row r="101" spans="1:10" x14ac:dyDescent="0.3">
      <c r="A101" s="18"/>
      <c r="B101" s="30" t="s">
        <v>134</v>
      </c>
      <c r="C101" s="3" t="s">
        <v>140</v>
      </c>
      <c r="D101" s="51"/>
      <c r="E101" s="48"/>
      <c r="F101" s="49"/>
      <c r="G101" s="48"/>
      <c r="H101" s="49"/>
      <c r="I101" s="52"/>
      <c r="J101" s="49" t="s">
        <v>147</v>
      </c>
    </row>
    <row r="102" spans="1:10" x14ac:dyDescent="0.3">
      <c r="A102" s="18"/>
      <c r="B102" s="25" t="s">
        <v>135</v>
      </c>
      <c r="D102" s="51"/>
      <c r="E102" s="48"/>
      <c r="F102" s="49"/>
      <c r="G102" s="48"/>
      <c r="H102" s="49"/>
      <c r="I102" s="52"/>
      <c r="J102" s="49"/>
    </row>
    <row r="103" spans="1:10" x14ac:dyDescent="0.3">
      <c r="A103" s="18"/>
      <c r="B103" s="30" t="s">
        <v>136</v>
      </c>
      <c r="D103" s="51"/>
      <c r="E103" s="48"/>
      <c r="F103" s="49"/>
      <c r="G103" s="48"/>
      <c r="H103" s="49"/>
      <c r="I103" s="52"/>
      <c r="J103" s="49"/>
    </row>
    <row r="104" spans="1:10" x14ac:dyDescent="0.3">
      <c r="A104" s="18"/>
      <c r="B104" s="25" t="s">
        <v>137</v>
      </c>
      <c r="D104" s="51"/>
      <c r="E104" s="48"/>
      <c r="F104" s="49"/>
      <c r="G104" s="48"/>
      <c r="H104" s="49"/>
      <c r="I104" s="52"/>
      <c r="J104" s="49"/>
    </row>
    <row r="105" spans="1:10" x14ac:dyDescent="0.3">
      <c r="A105" s="19"/>
      <c r="B105" s="24" t="s">
        <v>138</v>
      </c>
      <c r="C105" s="12"/>
      <c r="D105" s="53"/>
      <c r="E105" s="44"/>
      <c r="F105" s="45"/>
      <c r="G105" s="44"/>
      <c r="H105" s="45"/>
      <c r="I105" s="46"/>
      <c r="J105" s="45"/>
    </row>
    <row r="106" spans="1:10" x14ac:dyDescent="0.3">
      <c r="A106" s="16">
        <v>14</v>
      </c>
      <c r="B106" s="29" t="s">
        <v>148</v>
      </c>
      <c r="C106" s="8" t="s">
        <v>155</v>
      </c>
      <c r="D106" s="38">
        <v>37036</v>
      </c>
      <c r="E106" s="39"/>
      <c r="F106" s="40"/>
      <c r="G106" s="39"/>
      <c r="H106" s="40"/>
      <c r="I106" s="41" t="s">
        <v>165</v>
      </c>
      <c r="J106" s="40" t="s">
        <v>120</v>
      </c>
    </row>
    <row r="107" spans="1:10" x14ac:dyDescent="0.3">
      <c r="A107" s="18"/>
      <c r="B107" s="25" t="s">
        <v>149</v>
      </c>
      <c r="C107" s="3" t="s">
        <v>156</v>
      </c>
      <c r="D107" s="51"/>
      <c r="E107" s="48"/>
      <c r="F107" s="49"/>
      <c r="G107" s="48"/>
      <c r="H107" s="49"/>
      <c r="I107" s="52"/>
      <c r="J107" s="49" t="s">
        <v>121</v>
      </c>
    </row>
    <row r="108" spans="1:10" x14ac:dyDescent="0.3">
      <c r="A108" s="18"/>
      <c r="B108" s="25" t="s">
        <v>150</v>
      </c>
      <c r="C108" s="3" t="s">
        <v>157</v>
      </c>
      <c r="D108" s="51"/>
      <c r="E108" s="48"/>
      <c r="F108" s="49"/>
      <c r="G108" s="48"/>
      <c r="H108" s="49"/>
      <c r="I108" s="52"/>
      <c r="J108" s="49"/>
    </row>
    <row r="109" spans="1:10" x14ac:dyDescent="0.3">
      <c r="A109" s="18"/>
      <c r="B109" s="25" t="s">
        <v>151</v>
      </c>
      <c r="C109" s="3" t="s">
        <v>158</v>
      </c>
      <c r="D109" s="51"/>
      <c r="E109" s="48"/>
      <c r="F109" s="49"/>
      <c r="G109" s="48"/>
      <c r="H109" s="49"/>
      <c r="I109" s="52"/>
      <c r="J109" s="49"/>
    </row>
    <row r="110" spans="1:10" x14ac:dyDescent="0.3">
      <c r="A110" s="18"/>
      <c r="B110" s="25" t="s">
        <v>152</v>
      </c>
      <c r="D110" s="22"/>
      <c r="F110" s="25"/>
      <c r="H110" s="25"/>
      <c r="J110" s="25"/>
    </row>
    <row r="111" spans="1:10" x14ac:dyDescent="0.3">
      <c r="A111" s="18"/>
      <c r="B111" s="25" t="s">
        <v>153</v>
      </c>
      <c r="D111" s="22"/>
      <c r="F111" s="25"/>
      <c r="H111" s="25"/>
      <c r="J111" s="25"/>
    </row>
    <row r="112" spans="1:10" x14ac:dyDescent="0.3">
      <c r="A112" s="19"/>
      <c r="B112" s="24" t="s">
        <v>154</v>
      </c>
      <c r="C112" s="12"/>
      <c r="D112" s="21"/>
      <c r="E112" s="12"/>
      <c r="F112" s="24"/>
      <c r="G112" s="12"/>
      <c r="H112" s="24"/>
      <c r="I112" s="11"/>
      <c r="J112" s="24"/>
    </row>
    <row r="114" spans="1:10" x14ac:dyDescent="0.3">
      <c r="A114" s="69" t="s">
        <v>159</v>
      </c>
      <c r="B114" s="69"/>
      <c r="C114" s="69"/>
      <c r="D114" s="69"/>
      <c r="E114" s="69"/>
      <c r="F114" s="69"/>
      <c r="G114" s="69"/>
      <c r="H114" s="69"/>
      <c r="I114" s="69"/>
      <c r="J114" s="69"/>
    </row>
    <row r="115" spans="1:10" x14ac:dyDescent="0.3">
      <c r="C115" s="36"/>
      <c r="D115" s="36"/>
    </row>
    <row r="116" spans="1:10" x14ac:dyDescent="0.3">
      <c r="C116" s="37"/>
      <c r="D116" s="36" t="s">
        <v>160</v>
      </c>
    </row>
    <row r="117" spans="1:10" x14ac:dyDescent="0.3">
      <c r="A117" s="69" t="s">
        <v>163</v>
      </c>
      <c r="B117" s="69"/>
      <c r="C117" s="69"/>
      <c r="D117" s="69"/>
      <c r="E117" s="69"/>
      <c r="F117" s="69"/>
      <c r="G117" s="69"/>
      <c r="H117" s="69"/>
      <c r="I117" s="69"/>
      <c r="J117" s="69"/>
    </row>
    <row r="118" spans="1:10" x14ac:dyDescent="0.3">
      <c r="A118" s="69" t="s">
        <v>161</v>
      </c>
      <c r="B118" s="69"/>
      <c r="C118" s="69"/>
      <c r="D118" s="69"/>
      <c r="E118" s="69"/>
      <c r="F118" s="69"/>
      <c r="G118" s="69"/>
      <c r="H118" s="69"/>
      <c r="I118" s="69"/>
      <c r="J118" s="69"/>
    </row>
  </sheetData>
  <mergeCells count="48">
    <mergeCell ref="A117:J117"/>
    <mergeCell ref="A114:J114"/>
    <mergeCell ref="A118:J118"/>
    <mergeCell ref="A95:J95"/>
    <mergeCell ref="A96:J96"/>
    <mergeCell ref="A97:J97"/>
    <mergeCell ref="A98:A99"/>
    <mergeCell ref="B98:B99"/>
    <mergeCell ref="C98:C99"/>
    <mergeCell ref="D98:H98"/>
    <mergeCell ref="I98:I99"/>
    <mergeCell ref="J98:J99"/>
    <mergeCell ref="J49:J50"/>
    <mergeCell ref="A70:J70"/>
    <mergeCell ref="A71:J71"/>
    <mergeCell ref="A72:J72"/>
    <mergeCell ref="A73:A74"/>
    <mergeCell ref="B73:B74"/>
    <mergeCell ref="C73:C74"/>
    <mergeCell ref="D73:H73"/>
    <mergeCell ref="I73:I74"/>
    <mergeCell ref="J73:J74"/>
    <mergeCell ref="A49:A50"/>
    <mergeCell ref="B49:B50"/>
    <mergeCell ref="C49:C50"/>
    <mergeCell ref="D49:H49"/>
    <mergeCell ref="I49:I50"/>
    <mergeCell ref="D27:H27"/>
    <mergeCell ref="I27:I28"/>
    <mergeCell ref="A46:J46"/>
    <mergeCell ref="A47:J47"/>
    <mergeCell ref="A48:J48"/>
    <mergeCell ref="J27:J28"/>
    <mergeCell ref="A27:A28"/>
    <mergeCell ref="B27:B28"/>
    <mergeCell ref="C27:C28"/>
    <mergeCell ref="A1:J1"/>
    <mergeCell ref="A2:J2"/>
    <mergeCell ref="A3:J3"/>
    <mergeCell ref="A24:J24"/>
    <mergeCell ref="A25:J25"/>
    <mergeCell ref="A26:J26"/>
    <mergeCell ref="C4:C5"/>
    <mergeCell ref="I4:I5"/>
    <mergeCell ref="J4:J5"/>
    <mergeCell ref="D4:H4"/>
    <mergeCell ref="A4:A5"/>
    <mergeCell ref="B4:B5"/>
  </mergeCells>
  <printOptions horizontalCentered="1"/>
  <pageMargins left="0.23622047244094491" right="0.23622047244094491" top="0.74803149606299213" bottom="0.74803149606299213" header="0.31496062992125984" footer="0.31496062992125984"/>
  <pageSetup paperSize="274" scale="93" orientation="landscape" r:id="rId1"/>
  <rowBreaks count="4" manualBreakCount="4">
    <brk id="23" max="16383" man="1"/>
    <brk id="45" max="16383" man="1"/>
    <brk id="69" max="16383" man="1"/>
    <brk id="9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PC05</dc:creator>
  <cp:lastModifiedBy>HP Pavilion</cp:lastModifiedBy>
  <cp:lastPrinted>2026-06-04T09:09:51Z</cp:lastPrinted>
  <dcterms:created xsi:type="dcterms:W3CDTF">2024-03-18T12:05:46Z</dcterms:created>
  <dcterms:modified xsi:type="dcterms:W3CDTF">2026-07-21T04:52:02Z</dcterms:modified>
</cp:coreProperties>
</file>